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0" windowHeight="7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<sst xmlns="http://schemas.openxmlformats.org/spreadsheetml/2006/main" count="159" uniqueCount="87">
  <si>
    <t xml:space="preserve">重庆市建筑科学研究院有限公司江南分中心实验室搬迁项目（实验区）材料采购工程（电线电缆）材料采购清单                          
</t>
  </si>
  <si>
    <t>序号</t>
  </si>
  <si>
    <t>材料名称</t>
  </si>
  <si>
    <t>规格型号</t>
  </si>
  <si>
    <t>计量单位</t>
  </si>
  <si>
    <t>暂定采购量</t>
  </si>
  <si>
    <t>税率</t>
  </si>
  <si>
    <t>材料单价限价
（含税）</t>
  </si>
  <si>
    <t>总计（含税）</t>
  </si>
  <si>
    <t>备注</t>
  </si>
  <si>
    <t>WDZC-BYJ-2.5mm2</t>
  </si>
  <si>
    <t>m</t>
  </si>
  <si>
    <t>WDZC-BYJ-4mm2</t>
  </si>
  <si>
    <t>WDZC-BYJ-6mm2</t>
  </si>
  <si>
    <t>WDZC-BYJ-10mm2</t>
  </si>
  <si>
    <t>WDZC-BYJ-16</t>
  </si>
  <si>
    <t>WDZC-BYJ-25mm2</t>
  </si>
  <si>
    <t>WDZCN-BYJ-2.5</t>
  </si>
  <si>
    <t>WDZC-BYJ-1.5mm2</t>
  </si>
  <si>
    <t>ZRBV-3*1.5</t>
  </si>
  <si>
    <t>ZRBV-3*2.5</t>
  </si>
  <si>
    <t>硬铜绞线</t>
  </si>
  <si>
    <t>TJ-2.5~4mm2</t>
  </si>
  <si>
    <t>铜芯橡皮花线</t>
  </si>
  <si>
    <t>BXH2×23/0.15mm2(0.4mm2)</t>
  </si>
  <si>
    <t>BVR-4mm2</t>
  </si>
  <si>
    <t>BVR-6mm2</t>
  </si>
  <si>
    <t>BV-2.5mm2</t>
  </si>
  <si>
    <t>BV-4mm2</t>
  </si>
  <si>
    <t>BV-6mm2</t>
  </si>
  <si>
    <t>BV-16mm2</t>
  </si>
  <si>
    <t>SC20</t>
  </si>
  <si>
    <t>SC32</t>
  </si>
  <si>
    <t>SC40</t>
  </si>
  <si>
    <t>SC50</t>
  </si>
  <si>
    <t>SC65</t>
  </si>
  <si>
    <t>SC80</t>
  </si>
  <si>
    <t>SC100</t>
  </si>
  <si>
    <t>SC125</t>
  </si>
  <si>
    <t>JDG20</t>
  </si>
  <si>
    <t>JDG25</t>
  </si>
  <si>
    <t>JDG32</t>
  </si>
  <si>
    <t>JDG40</t>
  </si>
  <si>
    <t>JDG50</t>
  </si>
  <si>
    <t>PC20</t>
  </si>
  <si>
    <t>非屏蔽六类类双绞线 Cat6</t>
  </si>
  <si>
    <t>ZR-RVV-2*1.0mm2</t>
  </si>
  <si>
    <t>ZR-RVV-6*1.0mm2</t>
  </si>
  <si>
    <t>RVV-2*1.0mm2</t>
  </si>
  <si>
    <t>RVV-2*1.5mm2</t>
  </si>
  <si>
    <t>RVS-2*1.5mm2</t>
  </si>
  <si>
    <t>WDZC-RYJY-2*1.0mm2</t>
  </si>
  <si>
    <t>WDZC-YJY-3*25+2*16mm2</t>
  </si>
  <si>
    <t>WDZB-YJY-3*50+2*25mm2</t>
  </si>
  <si>
    <t>WDZC-YJY-4*25+1*16mm2</t>
  </si>
  <si>
    <t>WDZB-YJY-4*25+1*16mm2</t>
  </si>
  <si>
    <t>WDZB-YJY-4*35+1*16mm2</t>
  </si>
  <si>
    <t>WDZC-YJY-4*35+1*16mm2</t>
  </si>
  <si>
    <t>WDZB-YJY-4*50+1*25mm2</t>
  </si>
  <si>
    <t>WDZB-YJY-4*70+1*35mm2</t>
  </si>
  <si>
    <t>WDZB-YJY-4*95+1*50mm2</t>
  </si>
  <si>
    <t>WDZB-YJY-4*150+1*70mm2</t>
  </si>
  <si>
    <t>WDZB-YJY-4*185+1*95mm2</t>
  </si>
  <si>
    <t>WDZB-YJY-4*240+1*120mm2</t>
  </si>
  <si>
    <t>WDZB-YJY-5*4mm2</t>
  </si>
  <si>
    <t>WDZB-YJY-5*6mm2</t>
  </si>
  <si>
    <t>WDZB-YJY-5*10mm2</t>
  </si>
  <si>
    <t>WDZB-YJY-5*16mm2</t>
  </si>
  <si>
    <t>24芯单模光缆</t>
  </si>
  <si>
    <t>六类非屏蔽跳线</t>
  </si>
  <si>
    <t>条</t>
  </si>
  <si>
    <t>RJ45-RJ11跳线</t>
  </si>
  <si>
    <t>RJ11转RJ45跳线</t>
  </si>
  <si>
    <t>电缆终端头WDZB-YJY-3*25+2*16</t>
  </si>
  <si>
    <t>套</t>
  </si>
  <si>
    <t>电缆终端头WDZB-YJY-4*25+1*16</t>
  </si>
  <si>
    <t>电缆终端头WDZB-YJY-4*35+1*16</t>
  </si>
  <si>
    <t>电缆终端头WDZB-YJY-4*50+1*25</t>
  </si>
  <si>
    <t>电缆终端头WDZB-YJY-4*70+1*35</t>
  </si>
  <si>
    <t>电缆终端头WDZB-YJY-4*95+1*50</t>
  </si>
  <si>
    <t>电缆终端头WDZB-YJY-4*150+1*70</t>
  </si>
  <si>
    <t>电缆终端头WDZB-YJY-5*4</t>
  </si>
  <si>
    <t>电缆终端头WDZB-YJY-5*6</t>
  </si>
  <si>
    <t>电缆终端头WDZB-YJY-5*10</t>
  </si>
  <si>
    <t>电缆终端头WDZB-YJY-4*240+1*120</t>
  </si>
  <si>
    <t>电缆终端头WDZB-YJY-5*16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</si>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</sst>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9" fontId="2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abSelected="1" workbookViewId="0">
      <selection activeCell="F81" sqref="F81"/>
    </sheetView>
  </sheetViews>
  <sheetFormatPr defaultColWidth="8.72727272727273" defaultRowHeight="14"/>
  <cols>
    <col min="1" max="1" width="5" customWidth="1"/>
    <col min="2" max="2" width="17.8181818181818" customWidth="1"/>
    <col min="3" max="3" width="14.7272727272727" customWidth="1"/>
    <col min="5" max="5" width="14.6363636363636" customWidth="1"/>
    <col min="6" max="6" width="11.8181818181818" customWidth="1"/>
    <col min="7" max="7" width="10.1818181818182" customWidth="1"/>
    <col min="8" max="8" width="14.5454545454545" customWidth="1"/>
    <col min="9" max="9" width="18" customWidth="1"/>
  </cols>
  <sheetData>
    <row r="1" ht="42" customHeight="1" spans="1:9">
      <c r="A1" s="1" t="s">
        <v>0</v>
      </c>
      <c r="B1" s="2"/>
      <c r="C1" s="2"/>
      <c r="D1" s="2"/>
      <c r="E1" s="3"/>
      <c r="F1" s="2"/>
      <c r="G1" s="2"/>
      <c r="H1" s="2"/>
      <c r="I1" s="11"/>
    </row>
    <row r="2" ht="45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4" t="s">
        <v>8</v>
      </c>
      <c r="I2" s="10" t="s">
        <v>9</v>
      </c>
    </row>
    <row r="3" ht="15" spans="1:9">
      <c r="A3" s="4">
        <v>1</v>
      </c>
      <c r="B3" s="7" t="s">
        <v>10</v>
      </c>
      <c r="C3" s="4"/>
      <c r="D3" s="4" t="s">
        <v>11</v>
      </c>
      <c r="E3" s="8">
        <v>11534.0521</v>
      </c>
      <c r="F3" s="9">
        <v>0.13</v>
      </c>
      <c r="G3" s="5">
        <v>2.1018</v>
      </c>
      <c r="H3" s="5">
        <f t="shared" ref="H3:H66" si="0">E3*G3</f>
        <v>24242.27070378</v>
      </c>
      <c r="I3" s="12"/>
    </row>
    <row r="4" ht="15" spans="1:9">
      <c r="A4" s="4">
        <v>2</v>
      </c>
      <c r="B4" s="7" t="s">
        <v>12</v>
      </c>
      <c r="C4" s="4"/>
      <c r="D4" s="4" t="s">
        <v>11</v>
      </c>
      <c r="E4" s="8">
        <f>1888.5395</f>
        <v>1888.5395</v>
      </c>
      <c r="F4" s="9">
        <v>0.13</v>
      </c>
      <c r="G4" s="5">
        <v>3.2883</v>
      </c>
      <c r="H4" s="5">
        <f t="shared" si="0"/>
        <v>6210.08443785</v>
      </c>
      <c r="I4" s="12"/>
    </row>
    <row r="5" ht="15" spans="1:9">
      <c r="A5" s="4">
        <v>3</v>
      </c>
      <c r="B5" s="7" t="s">
        <v>13</v>
      </c>
      <c r="C5" s="4"/>
      <c r="D5" s="4" t="s">
        <v>11</v>
      </c>
      <c r="E5" s="8">
        <f>16578.139+2944.2945</f>
        <v>19522.4335</v>
      </c>
      <c r="F5" s="9">
        <v>0.13</v>
      </c>
      <c r="G5" s="5">
        <v>4.8364</v>
      </c>
      <c r="H5" s="5">
        <f t="shared" si="0"/>
        <v>94418.2973794</v>
      </c>
      <c r="I5" s="12"/>
    </row>
    <row r="6" ht="15" spans="1:9">
      <c r="A6" s="4">
        <v>4</v>
      </c>
      <c r="B6" s="7" t="s">
        <v>14</v>
      </c>
      <c r="C6" s="4"/>
      <c r="D6" s="4" t="s">
        <v>11</v>
      </c>
      <c r="E6" s="8">
        <f>597.345+484.869</f>
        <v>1082.214</v>
      </c>
      <c r="F6" s="9">
        <v>0.13</v>
      </c>
      <c r="G6" s="5">
        <v>8.2716</v>
      </c>
      <c r="H6" s="5">
        <f t="shared" si="0"/>
        <v>8951.6413224</v>
      </c>
      <c r="I6" s="12"/>
    </row>
    <row r="7" ht="15" spans="1:9">
      <c r="A7" s="4">
        <v>5</v>
      </c>
      <c r="B7" s="7" t="s">
        <v>15</v>
      </c>
      <c r="C7" s="4"/>
      <c r="D7" s="4" t="s">
        <v>11</v>
      </c>
      <c r="E7" s="8">
        <v>1.05</v>
      </c>
      <c r="F7" s="9">
        <v>0.13</v>
      </c>
      <c r="G7" s="5">
        <v>12.9611</v>
      </c>
      <c r="H7" s="5">
        <f t="shared" si="0"/>
        <v>13.609155</v>
      </c>
      <c r="I7" s="12"/>
    </row>
    <row r="8" ht="15" spans="1:9">
      <c r="A8" s="4">
        <v>6</v>
      </c>
      <c r="B8" s="7" t="s">
        <v>16</v>
      </c>
      <c r="C8" s="4"/>
      <c r="D8" s="4" t="s">
        <v>11</v>
      </c>
      <c r="E8" s="8">
        <f>35.553+301.917</f>
        <v>337.47</v>
      </c>
      <c r="F8" s="9">
        <v>0.13</v>
      </c>
      <c r="G8" s="5">
        <v>20.114</v>
      </c>
      <c r="H8" s="5">
        <f t="shared" si="0"/>
        <v>6787.87158</v>
      </c>
      <c r="I8" s="12"/>
    </row>
    <row r="9" ht="15" spans="1:9">
      <c r="A9" s="4">
        <v>7</v>
      </c>
      <c r="B9" s="7" t="s">
        <v>17</v>
      </c>
      <c r="C9" s="4"/>
      <c r="D9" s="4" t="s">
        <v>11</v>
      </c>
      <c r="E9" s="8">
        <f>2952.104-868.5075-190.071</f>
        <v>1893.5255</v>
      </c>
      <c r="F9" s="9">
        <v>0.13</v>
      </c>
      <c r="G9" s="5">
        <v>2.3956</v>
      </c>
      <c r="H9" s="5">
        <f t="shared" si="0"/>
        <v>4536.1296878</v>
      </c>
      <c r="I9" s="12"/>
    </row>
    <row r="10" ht="15" spans="1:9">
      <c r="A10" s="4">
        <v>8</v>
      </c>
      <c r="B10" s="7" t="s">
        <v>18</v>
      </c>
      <c r="C10" s="4"/>
      <c r="D10" s="4" t="s">
        <v>11</v>
      </c>
      <c r="E10" s="8">
        <v>1214.199</v>
      </c>
      <c r="F10" s="9">
        <v>0.13</v>
      </c>
      <c r="G10" s="5">
        <v>1.4577</v>
      </c>
      <c r="H10" s="5">
        <f t="shared" si="0"/>
        <v>1769.9378823</v>
      </c>
      <c r="I10" s="12"/>
    </row>
    <row r="11" ht="15" spans="1:9">
      <c r="A11" s="4">
        <v>9</v>
      </c>
      <c r="B11" s="7" t="s">
        <v>19</v>
      </c>
      <c r="C11" s="4"/>
      <c r="D11" s="4" t="s">
        <v>11</v>
      </c>
      <c r="E11" s="8">
        <v>522</v>
      </c>
      <c r="F11" s="9">
        <v>0.13</v>
      </c>
      <c r="G11" s="5">
        <v>1.2091</v>
      </c>
      <c r="H11" s="5">
        <f t="shared" si="0"/>
        <v>631.1502</v>
      </c>
      <c r="I11" s="12"/>
    </row>
    <row r="12" ht="15" spans="1:9">
      <c r="A12" s="4">
        <v>10</v>
      </c>
      <c r="B12" s="7" t="s">
        <v>20</v>
      </c>
      <c r="C12" s="4"/>
      <c r="D12" s="4" t="s">
        <v>11</v>
      </c>
      <c r="E12" s="8">
        <v>52.2</v>
      </c>
      <c r="F12" s="9">
        <v>0.13</v>
      </c>
      <c r="G12" s="5">
        <v>2.0227</v>
      </c>
      <c r="H12" s="5">
        <f t="shared" si="0"/>
        <v>105.58494</v>
      </c>
      <c r="I12" s="12"/>
    </row>
    <row r="13" ht="15" spans="1:9">
      <c r="A13" s="4">
        <v>11</v>
      </c>
      <c r="B13" s="7" t="s">
        <v>21</v>
      </c>
      <c r="C13" s="7" t="s">
        <v>22</v>
      </c>
      <c r="D13" s="4" t="s">
        <v>11</v>
      </c>
      <c r="E13" s="8">
        <v>1125.887</v>
      </c>
      <c r="F13" s="9">
        <v>0.13</v>
      </c>
      <c r="G13" s="5">
        <v>2.147</v>
      </c>
      <c r="H13" s="5">
        <f t="shared" si="0"/>
        <v>2417.279389</v>
      </c>
      <c r="I13" s="12"/>
    </row>
    <row r="14" ht="28" spans="1:9">
      <c r="A14" s="4">
        <v>12</v>
      </c>
      <c r="B14" s="7" t="s">
        <v>23</v>
      </c>
      <c r="C14" s="7" t="s">
        <v>24</v>
      </c>
      <c r="D14" s="4" t="s">
        <v>11</v>
      </c>
      <c r="E14" s="8">
        <v>658.137</v>
      </c>
      <c r="F14" s="9">
        <v>0.13</v>
      </c>
      <c r="G14" s="5">
        <v>2.5764</v>
      </c>
      <c r="H14" s="5">
        <f t="shared" si="0"/>
        <v>1695.6241668</v>
      </c>
      <c r="I14" s="12"/>
    </row>
    <row r="15" ht="15" spans="1:9">
      <c r="A15" s="4">
        <v>13</v>
      </c>
      <c r="B15" s="7" t="s">
        <v>25</v>
      </c>
      <c r="C15" s="7"/>
      <c r="D15" s="4" t="s">
        <v>11</v>
      </c>
      <c r="E15" s="8">
        <v>2894.3156</v>
      </c>
      <c r="F15" s="9">
        <v>0.13</v>
      </c>
      <c r="G15" s="5">
        <v>3.0623</v>
      </c>
      <c r="H15" s="5">
        <f t="shared" si="0"/>
        <v>8863.26266188</v>
      </c>
      <c r="I15" s="12"/>
    </row>
    <row r="16" ht="15" spans="1:9">
      <c r="A16" s="4">
        <v>14</v>
      </c>
      <c r="B16" s="7" t="s">
        <v>26</v>
      </c>
      <c r="C16" s="7"/>
      <c r="D16" s="4" t="s">
        <v>11</v>
      </c>
      <c r="E16" s="8">
        <f>211.1375+48.96</f>
        <v>260.0975</v>
      </c>
      <c r="F16" s="9">
        <v>0.13</v>
      </c>
      <c r="G16" s="5">
        <v>4.2036</v>
      </c>
      <c r="H16" s="5">
        <f t="shared" si="0"/>
        <v>1093.345851</v>
      </c>
      <c r="I16" s="12"/>
    </row>
    <row r="17" ht="15" spans="1:9">
      <c r="A17" s="4">
        <v>15</v>
      </c>
      <c r="B17" s="7" t="s">
        <v>27</v>
      </c>
      <c r="C17" s="7"/>
      <c r="D17" s="4" t="s">
        <v>11</v>
      </c>
      <c r="E17" s="8">
        <v>1356.853</v>
      </c>
      <c r="F17" s="9">
        <v>0.13</v>
      </c>
      <c r="G17" s="5">
        <v>1.808</v>
      </c>
      <c r="H17" s="5">
        <f t="shared" si="0"/>
        <v>2453.190224</v>
      </c>
      <c r="I17" s="12"/>
    </row>
    <row r="18" ht="15" spans="1:9">
      <c r="A18" s="4">
        <v>16</v>
      </c>
      <c r="B18" s="7" t="s">
        <v>28</v>
      </c>
      <c r="C18" s="7"/>
      <c r="D18" s="4" t="s">
        <v>11</v>
      </c>
      <c r="E18" s="8">
        <v>49.53</v>
      </c>
      <c r="F18" s="9">
        <v>0.13</v>
      </c>
      <c r="G18" s="5">
        <v>2.9041</v>
      </c>
      <c r="H18" s="5">
        <f t="shared" si="0"/>
        <v>143.840073</v>
      </c>
      <c r="I18" s="12"/>
    </row>
    <row r="19" ht="15" spans="1:9">
      <c r="A19" s="4">
        <v>17</v>
      </c>
      <c r="B19" s="7" t="s">
        <v>29</v>
      </c>
      <c r="C19" s="7"/>
      <c r="D19" s="4" t="s">
        <v>11</v>
      </c>
      <c r="E19" s="8">
        <v>199.92</v>
      </c>
      <c r="F19" s="9">
        <v>0.13</v>
      </c>
      <c r="G19" s="5">
        <v>4.1019</v>
      </c>
      <c r="H19" s="5">
        <f t="shared" si="0"/>
        <v>820.051848</v>
      </c>
      <c r="I19" s="12"/>
    </row>
    <row r="20" ht="15" spans="1:9">
      <c r="A20" s="4">
        <v>18</v>
      </c>
      <c r="B20" s="7" t="s">
        <v>30</v>
      </c>
      <c r="C20" s="7"/>
      <c r="D20" s="4" t="s">
        <v>11</v>
      </c>
      <c r="E20" s="8">
        <v>14.14</v>
      </c>
      <c r="F20" s="9">
        <v>0.13</v>
      </c>
      <c r="G20" s="5">
        <v>11.4243</v>
      </c>
      <c r="H20" s="5">
        <f t="shared" si="0"/>
        <v>161.539602</v>
      </c>
      <c r="I20" s="12"/>
    </row>
    <row r="21" ht="15" spans="1:9">
      <c r="A21" s="4">
        <v>19</v>
      </c>
      <c r="B21" s="7" t="s">
        <v>26</v>
      </c>
      <c r="C21" s="7"/>
      <c r="D21" s="4" t="s">
        <v>11</v>
      </c>
      <c r="E21" s="8">
        <f>147.81+63.33+48.96</f>
        <v>260.1</v>
      </c>
      <c r="F21" s="9">
        <v>0.13</v>
      </c>
      <c r="G21" s="5">
        <v>4.2036</v>
      </c>
      <c r="H21" s="5">
        <f t="shared" si="0"/>
        <v>1093.35636</v>
      </c>
      <c r="I21" s="12"/>
    </row>
    <row r="22" ht="15" spans="1:9">
      <c r="A22" s="4">
        <v>20</v>
      </c>
      <c r="B22" s="7" t="s">
        <v>31</v>
      </c>
      <c r="C22" s="4"/>
      <c r="D22" s="4" t="s">
        <v>11</v>
      </c>
      <c r="E22" s="8">
        <f>515.824-90.99</f>
        <v>424.834</v>
      </c>
      <c r="F22" s="9">
        <v>0.13</v>
      </c>
      <c r="G22" s="5">
        <v>8.9157</v>
      </c>
      <c r="H22" s="5">
        <f t="shared" si="0"/>
        <v>3787.6924938</v>
      </c>
      <c r="I22" s="12"/>
    </row>
    <row r="23" ht="15" spans="1:9">
      <c r="A23" s="4">
        <v>21</v>
      </c>
      <c r="B23" s="7" t="s">
        <v>32</v>
      </c>
      <c r="C23" s="4"/>
      <c r="D23" s="4" t="s">
        <v>11</v>
      </c>
      <c r="E23" s="8">
        <v>32.877</v>
      </c>
      <c r="F23" s="9">
        <v>0.13</v>
      </c>
      <c r="G23" s="5">
        <v>17.8766</v>
      </c>
      <c r="H23" s="5">
        <f t="shared" si="0"/>
        <v>587.7289782</v>
      </c>
      <c r="I23" s="12"/>
    </row>
    <row r="24" ht="15" spans="1:9">
      <c r="A24" s="4">
        <v>22</v>
      </c>
      <c r="B24" s="7" t="s">
        <v>33</v>
      </c>
      <c r="C24" s="4"/>
      <c r="D24" s="4" t="s">
        <v>11</v>
      </c>
      <c r="E24" s="8">
        <v>51.788</v>
      </c>
      <c r="F24" s="9">
        <v>0.13</v>
      </c>
      <c r="G24" s="5">
        <v>20.3965</v>
      </c>
      <c r="H24" s="5">
        <f t="shared" si="0"/>
        <v>1056.293942</v>
      </c>
      <c r="I24" s="12"/>
    </row>
    <row r="25" ht="15" spans="1:9">
      <c r="A25" s="4">
        <v>23</v>
      </c>
      <c r="B25" s="7" t="s">
        <v>34</v>
      </c>
      <c r="C25" s="4"/>
      <c r="D25" s="4" t="s">
        <v>11</v>
      </c>
      <c r="E25" s="8">
        <v>602.7766</v>
      </c>
      <c r="F25" s="9">
        <v>0.13</v>
      </c>
      <c r="G25" s="5">
        <v>27.8771</v>
      </c>
      <c r="H25" s="5">
        <f t="shared" si="0"/>
        <v>16803.66355586</v>
      </c>
      <c r="I25" s="12"/>
    </row>
    <row r="26" ht="15" spans="1:9">
      <c r="A26" s="4">
        <v>24</v>
      </c>
      <c r="B26" s="7" t="s">
        <v>35</v>
      </c>
      <c r="C26" s="4"/>
      <c r="D26" s="4" t="s">
        <v>11</v>
      </c>
      <c r="E26" s="8">
        <v>20.6</v>
      </c>
      <c r="F26" s="9">
        <v>0.13</v>
      </c>
      <c r="G26" s="5">
        <v>37.4708</v>
      </c>
      <c r="H26" s="5">
        <f t="shared" si="0"/>
        <v>771.89848</v>
      </c>
      <c r="I26" s="12"/>
    </row>
    <row r="27" ht="15" spans="1:9">
      <c r="A27" s="4">
        <v>25</v>
      </c>
      <c r="B27" s="7" t="s">
        <v>36</v>
      </c>
      <c r="C27" s="4"/>
      <c r="D27" s="4" t="s">
        <v>11</v>
      </c>
      <c r="E27" s="8">
        <v>191.796</v>
      </c>
      <c r="F27" s="9">
        <v>0.13</v>
      </c>
      <c r="G27" s="5">
        <v>44.1152</v>
      </c>
      <c r="H27" s="5">
        <f t="shared" si="0"/>
        <v>8461.1188992</v>
      </c>
      <c r="I27" s="12"/>
    </row>
    <row r="28" ht="15" spans="1:9">
      <c r="A28" s="4">
        <v>26</v>
      </c>
      <c r="B28" s="7" t="s">
        <v>37</v>
      </c>
      <c r="C28" s="4"/>
      <c r="D28" s="4" t="s">
        <v>11</v>
      </c>
      <c r="E28" s="8">
        <v>126.7</v>
      </c>
      <c r="F28" s="9">
        <v>0.13</v>
      </c>
      <c r="G28" s="5">
        <v>57.3362</v>
      </c>
      <c r="H28" s="5">
        <f t="shared" si="0"/>
        <v>7264.49654</v>
      </c>
      <c r="I28" s="12"/>
    </row>
    <row r="29" ht="15" spans="1:9">
      <c r="A29" s="4">
        <v>27</v>
      </c>
      <c r="B29" s="7" t="s">
        <v>38</v>
      </c>
      <c r="C29" s="4"/>
      <c r="D29" s="4" t="s">
        <v>11</v>
      </c>
      <c r="E29" s="8">
        <v>206</v>
      </c>
      <c r="F29" s="9">
        <v>0.13</v>
      </c>
      <c r="G29" s="5">
        <v>80.7046</v>
      </c>
      <c r="H29" s="5">
        <f t="shared" si="0"/>
        <v>16625.1476</v>
      </c>
      <c r="I29" s="12"/>
    </row>
    <row r="30" ht="15" spans="1:9">
      <c r="A30" s="4">
        <v>28</v>
      </c>
      <c r="B30" s="7" t="s">
        <v>39</v>
      </c>
      <c r="C30" s="6"/>
      <c r="D30" s="4" t="s">
        <v>11</v>
      </c>
      <c r="E30" s="8">
        <v>5412.6706</v>
      </c>
      <c r="F30" s="9">
        <v>0.13</v>
      </c>
      <c r="G30" s="5">
        <v>2.9719</v>
      </c>
      <c r="H30" s="5">
        <f t="shared" si="0"/>
        <v>16085.91575614</v>
      </c>
      <c r="I30" s="12"/>
    </row>
    <row r="31" ht="15" spans="1:9">
      <c r="A31" s="4">
        <v>29</v>
      </c>
      <c r="B31" s="7" t="s">
        <v>40</v>
      </c>
      <c r="C31" s="4"/>
      <c r="D31" s="4" t="s">
        <v>11</v>
      </c>
      <c r="E31" s="8">
        <v>4093.0964</v>
      </c>
      <c r="F31" s="9">
        <v>0.13</v>
      </c>
      <c r="G31" s="5">
        <v>3.7968</v>
      </c>
      <c r="H31" s="5">
        <f t="shared" si="0"/>
        <v>15540.66841152</v>
      </c>
      <c r="I31" s="12"/>
    </row>
    <row r="32" ht="15" spans="1:9">
      <c r="A32" s="4">
        <v>30</v>
      </c>
      <c r="B32" s="7" t="s">
        <v>41</v>
      </c>
      <c r="C32" s="4"/>
      <c r="D32" s="4" t="s">
        <v>11</v>
      </c>
      <c r="E32" s="8">
        <v>478.3938</v>
      </c>
      <c r="F32" s="9">
        <v>0.13</v>
      </c>
      <c r="G32" s="5">
        <v>5.0624</v>
      </c>
      <c r="H32" s="5">
        <f t="shared" si="0"/>
        <v>2421.82077312</v>
      </c>
      <c r="I32" s="12"/>
    </row>
    <row r="33" ht="15" spans="1:9">
      <c r="A33" s="4">
        <v>31</v>
      </c>
      <c r="B33" s="7" t="s">
        <v>42</v>
      </c>
      <c r="C33" s="4"/>
      <c r="D33" s="4" t="s">
        <v>11</v>
      </c>
      <c r="E33" s="8">
        <v>92.432</v>
      </c>
      <c r="F33" s="9">
        <v>0.13</v>
      </c>
      <c r="G33" s="5">
        <v>6.4297</v>
      </c>
      <c r="H33" s="5">
        <f t="shared" si="0"/>
        <v>594.3100304</v>
      </c>
      <c r="I33" s="12"/>
    </row>
    <row r="34" ht="15" spans="1:9">
      <c r="A34" s="4">
        <v>32</v>
      </c>
      <c r="B34" s="7" t="s">
        <v>43</v>
      </c>
      <c r="C34" s="4"/>
      <c r="D34" s="4" t="s">
        <v>11</v>
      </c>
      <c r="E34" s="8">
        <v>92.782</v>
      </c>
      <c r="F34" s="9">
        <v>0.13</v>
      </c>
      <c r="G34" s="5">
        <v>8.2942</v>
      </c>
      <c r="H34" s="5">
        <f t="shared" si="0"/>
        <v>769.5524644</v>
      </c>
      <c r="I34" s="12"/>
    </row>
    <row r="35" ht="15" spans="1:9">
      <c r="A35" s="4">
        <v>33</v>
      </c>
      <c r="B35" s="7" t="s">
        <v>44</v>
      </c>
      <c r="C35" s="4"/>
      <c r="D35" s="4" t="s">
        <v>11</v>
      </c>
      <c r="E35" s="8">
        <f>197.34-22.44</f>
        <v>174.9</v>
      </c>
      <c r="F35" s="9">
        <v>0.13</v>
      </c>
      <c r="G35" s="5">
        <v>1.921</v>
      </c>
      <c r="H35" s="5">
        <f t="shared" si="0"/>
        <v>335.9829</v>
      </c>
      <c r="I35" s="12"/>
    </row>
    <row r="36" ht="28" spans="1:9">
      <c r="A36" s="4">
        <v>34</v>
      </c>
      <c r="B36" s="7" t="s">
        <v>45</v>
      </c>
      <c r="C36" s="4"/>
      <c r="D36" s="4" t="s">
        <v>11</v>
      </c>
      <c r="E36" s="8">
        <v>9398.466</v>
      </c>
      <c r="F36" s="9">
        <v>0.13</v>
      </c>
      <c r="G36" s="5">
        <v>2.5312</v>
      </c>
      <c r="H36" s="5">
        <f t="shared" si="0"/>
        <v>23789.3971392</v>
      </c>
      <c r="I36" s="12"/>
    </row>
    <row r="37" ht="28" spans="1:9">
      <c r="A37" s="4">
        <v>35</v>
      </c>
      <c r="B37" s="7" t="s">
        <v>45</v>
      </c>
      <c r="C37" s="4"/>
      <c r="D37" s="4" t="s">
        <v>11</v>
      </c>
      <c r="E37" s="8">
        <v>1540.308</v>
      </c>
      <c r="F37" s="9">
        <v>0.13</v>
      </c>
      <c r="G37" s="5">
        <v>2.5312</v>
      </c>
      <c r="H37" s="5">
        <f t="shared" si="0"/>
        <v>3898.8276096</v>
      </c>
      <c r="I37" s="12"/>
    </row>
    <row r="38" ht="15" spans="1:9">
      <c r="A38" s="4">
        <v>36</v>
      </c>
      <c r="B38" s="7" t="s">
        <v>46</v>
      </c>
      <c r="C38" s="4"/>
      <c r="D38" s="4" t="s">
        <v>11</v>
      </c>
      <c r="E38" s="8">
        <v>199.584</v>
      </c>
      <c r="F38" s="9">
        <v>0.13</v>
      </c>
      <c r="G38" s="5">
        <v>2.3504</v>
      </c>
      <c r="H38" s="5">
        <f t="shared" si="0"/>
        <v>469.1022336</v>
      </c>
      <c r="I38" s="12"/>
    </row>
    <row r="39" ht="15" spans="1:9">
      <c r="A39" s="4">
        <v>37</v>
      </c>
      <c r="B39" s="7" t="s">
        <v>47</v>
      </c>
      <c r="C39" s="4"/>
      <c r="D39" s="4" t="s">
        <v>11</v>
      </c>
      <c r="E39" s="8">
        <v>213.192</v>
      </c>
      <c r="F39" s="9">
        <v>0.13</v>
      </c>
      <c r="G39" s="5">
        <v>6.5992</v>
      </c>
      <c r="H39" s="5">
        <f t="shared" si="0"/>
        <v>1406.8966464</v>
      </c>
      <c r="I39" s="12"/>
    </row>
    <row r="40" ht="15" spans="1:9">
      <c r="A40" s="4">
        <v>38</v>
      </c>
      <c r="B40" s="7" t="s">
        <v>48</v>
      </c>
      <c r="C40" s="4"/>
      <c r="D40" s="4" t="s">
        <v>11</v>
      </c>
      <c r="E40" s="8">
        <v>197.121</v>
      </c>
      <c r="F40" s="9">
        <v>0.13</v>
      </c>
      <c r="G40" s="5">
        <v>2.3504</v>
      </c>
      <c r="H40" s="5">
        <f t="shared" si="0"/>
        <v>463.3131984</v>
      </c>
      <c r="I40" s="12"/>
    </row>
    <row r="41" ht="15" spans="1:9">
      <c r="A41" s="4">
        <v>39</v>
      </c>
      <c r="B41" s="7" t="s">
        <v>49</v>
      </c>
      <c r="C41" s="4"/>
      <c r="D41" s="4" t="s">
        <v>11</v>
      </c>
      <c r="E41" s="8">
        <v>287.301</v>
      </c>
      <c r="F41" s="9">
        <v>0.13</v>
      </c>
      <c r="G41" s="5">
        <v>3.3787</v>
      </c>
      <c r="H41" s="5">
        <f t="shared" si="0"/>
        <v>970.7038887</v>
      </c>
      <c r="I41" s="12"/>
    </row>
    <row r="42" ht="15" spans="1:9">
      <c r="A42" s="4">
        <v>40</v>
      </c>
      <c r="B42" s="7" t="s">
        <v>50</v>
      </c>
      <c r="C42" s="4"/>
      <c r="D42" s="4" t="s">
        <v>11</v>
      </c>
      <c r="E42" s="8">
        <v>31.19</v>
      </c>
      <c r="F42" s="9">
        <v>0.13</v>
      </c>
      <c r="G42" s="5">
        <v>2.3956</v>
      </c>
      <c r="H42" s="5">
        <f t="shared" si="0"/>
        <v>74.718764</v>
      </c>
      <c r="I42" s="12"/>
    </row>
    <row r="43" ht="28" spans="1:9">
      <c r="A43" s="4">
        <v>41</v>
      </c>
      <c r="B43" s="7" t="s">
        <v>51</v>
      </c>
      <c r="C43" s="4"/>
      <c r="D43" s="4" t="s">
        <v>11</v>
      </c>
      <c r="E43" s="8">
        <v>6370.887</v>
      </c>
      <c r="F43" s="9">
        <v>0.13</v>
      </c>
      <c r="G43" s="5">
        <v>2.8702</v>
      </c>
      <c r="H43" s="5">
        <f t="shared" si="0"/>
        <v>18285.7198674</v>
      </c>
      <c r="I43" s="12"/>
    </row>
    <row r="44" ht="28" spans="1:9">
      <c r="A44" s="4">
        <v>42</v>
      </c>
      <c r="B44" s="7" t="s">
        <v>52</v>
      </c>
      <c r="C44" s="4"/>
      <c r="D44" s="4" t="s">
        <v>11</v>
      </c>
      <c r="E44" s="8">
        <v>40.43</v>
      </c>
      <c r="F44" s="9">
        <v>0.13</v>
      </c>
      <c r="G44" s="5">
        <v>77.066</v>
      </c>
      <c r="H44" s="5">
        <f t="shared" si="0"/>
        <v>3115.77838</v>
      </c>
      <c r="I44" s="12"/>
    </row>
    <row r="45" ht="28" spans="1:9">
      <c r="A45" s="4">
        <v>43</v>
      </c>
      <c r="B45" s="7" t="s">
        <v>53</v>
      </c>
      <c r="C45" s="4"/>
      <c r="D45" s="4" t="s">
        <v>11</v>
      </c>
      <c r="E45" s="8">
        <f>151.5+20.2</f>
        <v>171.7</v>
      </c>
      <c r="F45" s="9">
        <v>0.13</v>
      </c>
      <c r="G45" s="5">
        <v>133.1479</v>
      </c>
      <c r="H45" s="5">
        <f t="shared" si="0"/>
        <v>22861.49443</v>
      </c>
      <c r="I45" s="12"/>
    </row>
    <row r="46" ht="28" spans="1:9">
      <c r="A46" s="4">
        <v>44</v>
      </c>
      <c r="B46" s="7" t="s">
        <v>54</v>
      </c>
      <c r="C46" s="4"/>
      <c r="D46" s="4" t="s">
        <v>11</v>
      </c>
      <c r="E46" s="8">
        <v>36.38</v>
      </c>
      <c r="F46" s="9">
        <v>0.13</v>
      </c>
      <c r="G46" s="5">
        <v>83.62</v>
      </c>
      <c r="H46" s="5">
        <f t="shared" si="0"/>
        <v>3042.0956</v>
      </c>
      <c r="I46" s="12"/>
    </row>
    <row r="47" ht="28" spans="1:9">
      <c r="A47" s="4">
        <v>45</v>
      </c>
      <c r="B47" s="7" t="s">
        <v>55</v>
      </c>
      <c r="C47" s="4"/>
      <c r="D47" s="4" t="s">
        <v>11</v>
      </c>
      <c r="E47" s="8">
        <v>16.523</v>
      </c>
      <c r="F47" s="9">
        <v>0.13</v>
      </c>
      <c r="G47" s="5">
        <v>83.62</v>
      </c>
      <c r="H47" s="5">
        <f t="shared" si="0"/>
        <v>1381.65326</v>
      </c>
      <c r="I47" s="12"/>
    </row>
    <row r="48" ht="28" spans="1:9">
      <c r="A48" s="4">
        <v>46</v>
      </c>
      <c r="B48" s="7" t="s">
        <v>56</v>
      </c>
      <c r="C48" s="4"/>
      <c r="D48" s="4" t="s">
        <v>11</v>
      </c>
      <c r="E48" s="8">
        <v>303</v>
      </c>
      <c r="F48" s="9">
        <v>0.13</v>
      </c>
      <c r="G48" s="5">
        <v>108.819</v>
      </c>
      <c r="H48" s="5">
        <f t="shared" si="0"/>
        <v>32972.157</v>
      </c>
      <c r="I48" s="12"/>
    </row>
    <row r="49" ht="28" spans="1:9">
      <c r="A49" s="4">
        <v>47</v>
      </c>
      <c r="B49" s="7" t="s">
        <v>57</v>
      </c>
      <c r="C49" s="4"/>
      <c r="D49" s="4" t="s">
        <v>11</v>
      </c>
      <c r="E49" s="8">
        <v>518.73</v>
      </c>
      <c r="F49" s="9">
        <v>0.13</v>
      </c>
      <c r="G49" s="5">
        <v>108.819</v>
      </c>
      <c r="H49" s="5">
        <f t="shared" si="0"/>
        <v>56447.67987</v>
      </c>
      <c r="I49" s="12"/>
    </row>
    <row r="50" ht="28" spans="1:9">
      <c r="A50" s="4">
        <v>48</v>
      </c>
      <c r="B50" s="7" t="s">
        <v>58</v>
      </c>
      <c r="C50" s="4"/>
      <c r="D50" s="4" t="s">
        <v>11</v>
      </c>
      <c r="E50" s="8">
        <f>229.53+101-23.66</f>
        <v>306.87</v>
      </c>
      <c r="F50" s="9">
        <v>0.13</v>
      </c>
      <c r="G50" s="5">
        <v>147.6232</v>
      </c>
      <c r="H50" s="5">
        <f t="shared" si="0"/>
        <v>45301.131384</v>
      </c>
      <c r="I50" s="12"/>
    </row>
    <row r="51" ht="28" spans="1:9">
      <c r="A51" s="4">
        <v>49</v>
      </c>
      <c r="B51" s="7" t="s">
        <v>59</v>
      </c>
      <c r="C51" s="4"/>
      <c r="D51" s="4" t="s">
        <v>11</v>
      </c>
      <c r="E51" s="8">
        <v>39.511</v>
      </c>
      <c r="F51" s="9">
        <v>0.13</v>
      </c>
      <c r="G51" s="5">
        <v>211.31</v>
      </c>
      <c r="H51" s="5">
        <f t="shared" si="0"/>
        <v>8349.06941</v>
      </c>
      <c r="I51" s="13"/>
    </row>
    <row r="52" ht="28" spans="1:9">
      <c r="A52" s="4">
        <v>50</v>
      </c>
      <c r="B52" s="7" t="s">
        <v>60</v>
      </c>
      <c r="C52" s="4"/>
      <c r="D52" s="4" t="s">
        <v>11</v>
      </c>
      <c r="E52" s="8">
        <v>65.508</v>
      </c>
      <c r="F52" s="9">
        <v>0.13</v>
      </c>
      <c r="G52" s="5">
        <v>289.506</v>
      </c>
      <c r="H52" s="5">
        <f t="shared" si="0"/>
        <v>18964.959048</v>
      </c>
      <c r="I52" s="12"/>
    </row>
    <row r="53" ht="28" spans="1:9">
      <c r="A53" s="4">
        <v>51</v>
      </c>
      <c r="B53" s="7" t="s">
        <v>61</v>
      </c>
      <c r="C53" s="4"/>
      <c r="D53" s="4" t="s">
        <v>11</v>
      </c>
      <c r="E53" s="8">
        <f>101+60.6+224.73</f>
        <v>386.33</v>
      </c>
      <c r="F53" s="9">
        <v>0.13</v>
      </c>
      <c r="G53" s="5">
        <v>439.796</v>
      </c>
      <c r="H53" s="5">
        <f t="shared" si="0"/>
        <v>169906.38868</v>
      </c>
      <c r="I53" s="12"/>
    </row>
    <row r="54" ht="28" spans="1:9">
      <c r="A54" s="4">
        <v>52</v>
      </c>
      <c r="B54" s="7" t="s">
        <v>62</v>
      </c>
      <c r="C54" s="10"/>
      <c r="D54" s="4" t="s">
        <v>11</v>
      </c>
      <c r="E54" s="8">
        <v>282.8</v>
      </c>
      <c r="F54" s="9">
        <v>0.13</v>
      </c>
      <c r="G54" s="5">
        <v>555.96</v>
      </c>
      <c r="H54" s="5">
        <f t="shared" si="0"/>
        <v>157225.488</v>
      </c>
      <c r="I54" s="10"/>
    </row>
    <row r="55" ht="28" spans="1:9">
      <c r="A55" s="4">
        <v>53</v>
      </c>
      <c r="B55" s="7" t="s">
        <v>63</v>
      </c>
      <c r="C55" s="10"/>
      <c r="D55" s="4" t="s">
        <v>11</v>
      </c>
      <c r="E55" s="8">
        <v>1403.9</v>
      </c>
      <c r="F55" s="9">
        <v>0.13</v>
      </c>
      <c r="G55" s="5">
        <v>726.2736</v>
      </c>
      <c r="H55" s="5">
        <f t="shared" si="0"/>
        <v>1019615.50704</v>
      </c>
      <c r="I55" s="10"/>
    </row>
    <row r="56" ht="15" spans="1:9">
      <c r="A56" s="4">
        <v>54</v>
      </c>
      <c r="B56" s="7" t="s">
        <v>64</v>
      </c>
      <c r="C56" s="10"/>
      <c r="D56" s="4" t="s">
        <v>11</v>
      </c>
      <c r="E56" s="8">
        <v>715.14</v>
      </c>
      <c r="F56" s="9">
        <v>0.13</v>
      </c>
      <c r="G56" s="5">
        <v>18.193</v>
      </c>
      <c r="H56" s="5">
        <f t="shared" si="0"/>
        <v>13010.54202</v>
      </c>
      <c r="I56" s="10"/>
    </row>
    <row r="57" ht="15" spans="1:9">
      <c r="A57" s="4">
        <v>55</v>
      </c>
      <c r="B57" s="7" t="s">
        <v>65</v>
      </c>
      <c r="C57" s="10"/>
      <c r="D57" s="4" t="s">
        <v>11</v>
      </c>
      <c r="E57" s="8">
        <v>1110.8384</v>
      </c>
      <c r="F57" s="9">
        <v>0.13</v>
      </c>
      <c r="G57" s="5">
        <v>26.3855</v>
      </c>
      <c r="H57" s="5">
        <f t="shared" si="0"/>
        <v>29310.0266032</v>
      </c>
      <c r="I57" s="10"/>
    </row>
    <row r="58" ht="15" spans="1:9">
      <c r="A58" s="4">
        <v>56</v>
      </c>
      <c r="B58" s="7" t="s">
        <v>66</v>
      </c>
      <c r="C58" s="10"/>
      <c r="D58" s="4" t="s">
        <v>11</v>
      </c>
      <c r="E58" s="8">
        <v>450.49</v>
      </c>
      <c r="F58" s="9">
        <v>0.13</v>
      </c>
      <c r="G58" s="5">
        <v>44.1152</v>
      </c>
      <c r="H58" s="5">
        <f t="shared" si="0"/>
        <v>19873.456448</v>
      </c>
      <c r="I58" s="10"/>
    </row>
    <row r="59" ht="15" spans="1:9">
      <c r="A59" s="4">
        <v>57</v>
      </c>
      <c r="B59" s="7" t="s">
        <v>67</v>
      </c>
      <c r="C59" s="10"/>
      <c r="D59" s="4" t="s">
        <v>11</v>
      </c>
      <c r="E59" s="8">
        <v>728.038</v>
      </c>
      <c r="F59" s="9">
        <v>0.13</v>
      </c>
      <c r="G59" s="5">
        <v>68.5684</v>
      </c>
      <c r="H59" s="5">
        <f t="shared" si="0"/>
        <v>49920.4007992</v>
      </c>
      <c r="I59" s="10"/>
    </row>
    <row r="60" ht="15" spans="1:9">
      <c r="A60" s="4">
        <v>58</v>
      </c>
      <c r="B60" s="7" t="s">
        <v>68</v>
      </c>
      <c r="C60" s="10"/>
      <c r="D60" s="4" t="s">
        <v>11</v>
      </c>
      <c r="E60" s="8">
        <v>291.72</v>
      </c>
      <c r="F60" s="9">
        <v>0.13</v>
      </c>
      <c r="G60" s="5">
        <v>4.7234</v>
      </c>
      <c r="H60" s="5">
        <f t="shared" si="0"/>
        <v>1377.910248</v>
      </c>
      <c r="I60" s="10"/>
    </row>
    <row r="61" ht="15" spans="1:9">
      <c r="A61" s="4">
        <v>59</v>
      </c>
      <c r="B61" s="7" t="s">
        <v>69</v>
      </c>
      <c r="C61" s="10"/>
      <c r="D61" s="10" t="s">
        <v>70</v>
      </c>
      <c r="E61" s="8">
        <v>183</v>
      </c>
      <c r="F61" s="9">
        <v>0.13</v>
      </c>
      <c r="G61" s="5">
        <v>3.051</v>
      </c>
      <c r="H61" s="5">
        <f t="shared" si="0"/>
        <v>558.333</v>
      </c>
      <c r="I61" s="10"/>
    </row>
    <row r="62" ht="15" spans="1:9">
      <c r="A62" s="4">
        <v>60</v>
      </c>
      <c r="B62" s="7" t="s">
        <v>71</v>
      </c>
      <c r="C62" s="10"/>
      <c r="D62" s="10" t="s">
        <v>70</v>
      </c>
      <c r="E62" s="8">
        <v>15</v>
      </c>
      <c r="F62" s="9">
        <v>0.13</v>
      </c>
      <c r="G62" s="5">
        <v>13.56</v>
      </c>
      <c r="H62" s="5">
        <f t="shared" si="0"/>
        <v>203.4</v>
      </c>
      <c r="I62" s="10"/>
    </row>
    <row r="63" ht="15" spans="1:9">
      <c r="A63" s="4">
        <v>61</v>
      </c>
      <c r="B63" s="7" t="s">
        <v>72</v>
      </c>
      <c r="C63" s="10"/>
      <c r="D63" s="10" t="s">
        <v>70</v>
      </c>
      <c r="E63" s="8">
        <v>15</v>
      </c>
      <c r="F63" s="9">
        <v>0.13</v>
      </c>
      <c r="G63" s="5">
        <v>41.584</v>
      </c>
      <c r="H63" s="5">
        <f t="shared" si="0"/>
        <v>623.76</v>
      </c>
      <c r="I63" s="10"/>
    </row>
    <row r="64" ht="28" spans="1:9">
      <c r="A64" s="4">
        <v>62</v>
      </c>
      <c r="B64" s="7" t="s">
        <v>73</v>
      </c>
      <c r="C64" s="10"/>
      <c r="D64" s="10" t="s">
        <v>74</v>
      </c>
      <c r="E64" s="8">
        <v>2</v>
      </c>
      <c r="F64" s="9">
        <v>0.13</v>
      </c>
      <c r="G64" s="5">
        <v>34.9961</v>
      </c>
      <c r="H64" s="5">
        <f t="shared" si="0"/>
        <v>69.9922</v>
      </c>
      <c r="I64" s="10"/>
    </row>
    <row r="65" ht="28" spans="1:9">
      <c r="A65" s="4">
        <v>63</v>
      </c>
      <c r="B65" s="7" t="s">
        <v>75</v>
      </c>
      <c r="C65" s="10"/>
      <c r="D65" s="10" t="s">
        <v>74</v>
      </c>
      <c r="E65" s="8">
        <v>4</v>
      </c>
      <c r="F65" s="9">
        <v>0.13</v>
      </c>
      <c r="G65" s="5">
        <v>34.9961</v>
      </c>
      <c r="H65" s="5">
        <f t="shared" si="0"/>
        <v>139.9844</v>
      </c>
      <c r="I65" s="10"/>
    </row>
    <row r="66" ht="28" spans="1:9">
      <c r="A66" s="4">
        <v>64</v>
      </c>
      <c r="B66" s="7" t="s">
        <v>76</v>
      </c>
      <c r="C66" s="10"/>
      <c r="D66" s="10" t="s">
        <v>74</v>
      </c>
      <c r="E66" s="8">
        <v>20</v>
      </c>
      <c r="F66" s="9">
        <v>0.13</v>
      </c>
      <c r="G66" s="5">
        <v>34.9961</v>
      </c>
      <c r="H66" s="5">
        <f t="shared" si="0"/>
        <v>699.922</v>
      </c>
      <c r="I66" s="10"/>
    </row>
    <row r="67" ht="28" spans="1:9">
      <c r="A67" s="4">
        <v>65</v>
      </c>
      <c r="B67" s="7" t="s">
        <v>77</v>
      </c>
      <c r="C67" s="10"/>
      <c r="D67" s="10" t="s">
        <v>74</v>
      </c>
      <c r="E67" s="8">
        <v>14</v>
      </c>
      <c r="F67" s="9">
        <v>0.13</v>
      </c>
      <c r="G67" s="5">
        <v>34.9961</v>
      </c>
      <c r="H67" s="5">
        <f t="shared" ref="H67:H75" si="1">E67*G67</f>
        <v>489.9454</v>
      </c>
      <c r="I67" s="10"/>
    </row>
    <row r="68" ht="28" spans="1:9">
      <c r="A68" s="4">
        <v>66</v>
      </c>
      <c r="B68" s="7" t="s">
        <v>78</v>
      </c>
      <c r="C68" s="10"/>
      <c r="D68" s="10" t="s">
        <v>74</v>
      </c>
      <c r="E68" s="8">
        <v>4</v>
      </c>
      <c r="F68" s="9">
        <v>0.13</v>
      </c>
      <c r="G68" s="5">
        <v>46.9967</v>
      </c>
      <c r="H68" s="5">
        <f t="shared" si="1"/>
        <v>187.9868</v>
      </c>
      <c r="I68" s="10"/>
    </row>
    <row r="69" ht="28" spans="1:9">
      <c r="A69" s="4">
        <v>67</v>
      </c>
      <c r="B69" s="7" t="s">
        <v>79</v>
      </c>
      <c r="C69" s="10"/>
      <c r="D69" s="10" t="s">
        <v>74</v>
      </c>
      <c r="E69" s="8">
        <v>4</v>
      </c>
      <c r="F69" s="9">
        <v>0.13</v>
      </c>
      <c r="G69" s="5">
        <v>46.9967</v>
      </c>
      <c r="H69" s="5">
        <f t="shared" si="1"/>
        <v>187.9868</v>
      </c>
      <c r="I69" s="10"/>
    </row>
    <row r="70" ht="28" spans="1:9">
      <c r="A70" s="4">
        <v>68</v>
      </c>
      <c r="B70" s="7" t="s">
        <v>80</v>
      </c>
      <c r="C70" s="10"/>
      <c r="D70" s="10" t="s">
        <v>74</v>
      </c>
      <c r="E70" s="8">
        <v>6</v>
      </c>
      <c r="F70" s="9">
        <v>0.13</v>
      </c>
      <c r="G70" s="5">
        <v>60.003</v>
      </c>
      <c r="H70" s="5">
        <f t="shared" si="1"/>
        <v>360.018</v>
      </c>
      <c r="I70" s="10"/>
    </row>
    <row r="71" ht="28" spans="1:9">
      <c r="A71" s="4">
        <v>69</v>
      </c>
      <c r="B71" s="7" t="s">
        <v>81</v>
      </c>
      <c r="C71" s="10"/>
      <c r="D71" s="10" t="s">
        <v>74</v>
      </c>
      <c r="E71" s="8">
        <v>40</v>
      </c>
      <c r="F71" s="9">
        <v>0.13</v>
      </c>
      <c r="G71" s="5">
        <v>34.9961</v>
      </c>
      <c r="H71" s="5">
        <f t="shared" si="1"/>
        <v>1399.844</v>
      </c>
      <c r="I71" s="10"/>
    </row>
    <row r="72" ht="28" spans="1:9">
      <c r="A72" s="4">
        <v>70</v>
      </c>
      <c r="B72" s="7" t="s">
        <v>82</v>
      </c>
      <c r="C72" s="10"/>
      <c r="D72" s="10" t="s">
        <v>74</v>
      </c>
      <c r="E72" s="8">
        <v>54</v>
      </c>
      <c r="F72" s="9">
        <v>0.13</v>
      </c>
      <c r="G72" s="5">
        <v>34.9961</v>
      </c>
      <c r="H72" s="5">
        <f t="shared" si="1"/>
        <v>1889.7894</v>
      </c>
      <c r="I72" s="10"/>
    </row>
    <row r="73" ht="28" spans="1:9">
      <c r="A73" s="4">
        <v>71</v>
      </c>
      <c r="B73" s="7" t="s">
        <v>83</v>
      </c>
      <c r="C73" s="10"/>
      <c r="D73" s="10" t="s">
        <v>74</v>
      </c>
      <c r="E73" s="8">
        <v>14</v>
      </c>
      <c r="F73" s="9">
        <v>0.13</v>
      </c>
      <c r="G73" s="5">
        <v>34.9961</v>
      </c>
      <c r="H73" s="5">
        <f t="shared" si="1"/>
        <v>489.9454</v>
      </c>
      <c r="I73" s="10"/>
    </row>
    <row r="74" ht="28" spans="1:9">
      <c r="A74" s="4">
        <v>72</v>
      </c>
      <c r="B74" s="7" t="s">
        <v>84</v>
      </c>
      <c r="C74" s="10"/>
      <c r="D74" s="10" t="s">
        <v>74</v>
      </c>
      <c r="E74" s="8">
        <v>6</v>
      </c>
      <c r="F74" s="9">
        <v>0.13</v>
      </c>
      <c r="G74" s="5">
        <v>60.003</v>
      </c>
      <c r="H74" s="5">
        <f t="shared" si="1"/>
        <v>360.018</v>
      </c>
      <c r="I74" s="10"/>
    </row>
    <row r="75" ht="28" spans="1:9">
      <c r="A75" s="4">
        <v>73</v>
      </c>
      <c r="B75" s="7" t="s">
        <v>85</v>
      </c>
      <c r="C75" s="10"/>
      <c r="D75" s="10" t="s">
        <v>74</v>
      </c>
      <c r="E75" s="8">
        <v>20</v>
      </c>
      <c r="F75" s="9">
        <v>0.13</v>
      </c>
      <c r="G75" s="5">
        <v>34.9961</v>
      </c>
      <c r="H75" s="5">
        <f t="shared" si="1"/>
        <v>699.922</v>
      </c>
      <c r="I75" s="10"/>
    </row>
    <row r="76" spans="1:9">
      <c r="A76" s="14" t="s">
        <v>86</v>
      </c>
      <c r="B76" s="15"/>
      <c r="C76" s="15"/>
      <c r="D76" s="15"/>
      <c r="E76" s="15"/>
      <c r="F76" s="15"/>
      <c r="G76" s="16"/>
      <c r="H76" s="17">
        <f>SUM(H3:H75)</f>
        <v>1967909.62325655</v>
      </c>
      <c r="I76" s="10"/>
    </row>
  </sheetData>
  <mergeCells count="2">
    <mergeCell ref="A1:I1"/>
    <mergeCell ref="A76:G7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56289</dc:creator>
  <cp:lastModifiedBy>皮皮</cp:lastModifiedBy>
  <dcterms:created xsi:type="dcterms:W3CDTF">2022-08-18T00:10:00Z</dcterms:created>
  <dcterms:modified xsi:type="dcterms:W3CDTF">2022-09-01T05:03:38Z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82FB89A0C807427EBF246CCC7CCB467B</vt:lpwstr>
  </property>
  <property fmtid="{D5CDD505-2E9C-101B-9397-08002B2CF9AE}" pid="3" name="KSOProductBuildVer">
    <vt:lpwstr>2052-11.1.0.12313</vt:lpwstr>
  </property>
</Properties>
</file>